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19200" windowHeight="11025" tabRatio="673" activeTab="0"/>
  </bookViews>
  <sheets>
    <sheet name="SAD_Semires" sheetId="1" r:id="rId1"/>
    <sheet name="Parametri_sad_semires1" sheetId="2" r:id="rId2"/>
    <sheet name="Parametri_sad_semires2" sheetId="3" r:id="rId3"/>
    <sheet name="Parametri_sad_semires3" sheetId="4" r:id="rId4"/>
  </sheets>
  <definedNames>
    <definedName name="_xlfn.SINGLE" hidden="1">#NAME?</definedName>
    <definedName name="altro_comp">#REF!</definedName>
    <definedName name="Altro_compon">#REF!</definedName>
    <definedName name="_xlnm.Print_Area" localSheetId="0">'SAD_Semires'!$A$1:$B$12</definedName>
    <definedName name="det_affitto">#REF!</definedName>
    <definedName name="fin" localSheetId="2">'Parametri_sad_semires2'!$B$29</definedName>
    <definedName name="fin" localSheetId="3">'Parametri_sad_semires3'!$B$29</definedName>
    <definedName name="fin">'Parametri_sad_semires1'!$B$29</definedName>
    <definedName name="fran_imm">#REF!</definedName>
    <definedName name="fran_mob">#REF!</definedName>
    <definedName name="ini" localSheetId="2">'Parametri_sad_semires2'!$B$28</definedName>
    <definedName name="ini" localSheetId="3">'Parametri_sad_semires3'!$B$28</definedName>
    <definedName name="ini">'Parametri_sad_semires1'!$B$28</definedName>
    <definedName name="ISEE">'SAD_Semires'!$B$6</definedName>
    <definedName name="ISEEinf" localSheetId="2">'Parametri_sad_semires2'!$B$2</definedName>
    <definedName name="ISEEinf" localSheetId="3">'Parametri_sad_semires3'!$B$2</definedName>
    <definedName name="ISEEinf">'Parametri_sad_semires1'!$B$2</definedName>
    <definedName name="ISEEinf_d_s">#REF!</definedName>
    <definedName name="ISEEinf_res">#REF!</definedName>
    <definedName name="ISEEsup" localSheetId="2">'Parametri_sad_semires2'!$B$3</definedName>
    <definedName name="ISEEsup" localSheetId="3">'Parametri_sad_semires3'!$B$3</definedName>
    <definedName name="ISEEsup">'Parametri_sad_semires1'!$B$3</definedName>
    <definedName name="ISEEsup_d_s">#REF!</definedName>
    <definedName name="ISEEsup_res">#REF!</definedName>
    <definedName name="k" localSheetId="2">'Parametri_sad_semires2'!$B$22</definedName>
    <definedName name="k" localSheetId="3">'Parametri_sad_semires3'!$B$22</definedName>
    <definedName name="k">'Parametri_sad_semires1'!$B$22</definedName>
    <definedName name="NON_AUTO">#REF!</definedName>
    <definedName name="Perc_max">#REF!</definedName>
    <definedName name="Perc_min">#REF!</definedName>
    <definedName name="quota_garantita">#REF!</definedName>
    <definedName name="rendita">#REF!</definedName>
    <definedName name="retta">#REF!</definedName>
    <definedName name="s" localSheetId="2">'Parametri_sad_semires2'!$B$23</definedName>
    <definedName name="s" localSheetId="3">'Parametri_sad_semires3'!$B$23</definedName>
    <definedName name="s">'Parametri_sad_semires1'!$B$23</definedName>
    <definedName name="T_max_dom">#REF!</definedName>
    <definedName name="T_min_dom">#REF!</definedName>
    <definedName name="Tmax">#REF!</definedName>
    <definedName name="Tmin">#REF!</definedName>
    <definedName name="val_pat">#REF!</definedName>
  </definedNames>
  <calcPr fullCalcOnLoad="1"/>
</workbook>
</file>

<file path=xl/sharedStrings.xml><?xml version="1.0" encoding="utf-8"?>
<sst xmlns="http://schemas.openxmlformats.org/spreadsheetml/2006/main" count="76" uniqueCount="28">
  <si>
    <t>Limiti ISEE</t>
  </si>
  <si>
    <t>ISEEinf</t>
  </si>
  <si>
    <t>ISEEsup</t>
  </si>
  <si>
    <t>Tmin_sad</t>
  </si>
  <si>
    <t>Tmax_sad</t>
  </si>
  <si>
    <t>Tmin_cd</t>
  </si>
  <si>
    <t>Tmax_cd</t>
  </si>
  <si>
    <t>Tmin_pasti</t>
  </si>
  <si>
    <t>Tmax_pasti</t>
  </si>
  <si>
    <t>ISEE estratto</t>
  </si>
  <si>
    <t>Servizio</t>
  </si>
  <si>
    <t>Costo a carico del nucleo familiare</t>
  </si>
  <si>
    <t>UTENTE</t>
  </si>
  <si>
    <t>k</t>
  </si>
  <si>
    <t>s</t>
  </si>
  <si>
    <t>Perc_min</t>
  </si>
  <si>
    <t>Perc_max</t>
  </si>
  <si>
    <t>ini</t>
  </si>
  <si>
    <t>fin</t>
  </si>
  <si>
    <t>Assistenza domiciliare</t>
  </si>
  <si>
    <t>Centro diurno</t>
  </si>
  <si>
    <t>Pasti a domicilio</t>
  </si>
  <si>
    <t>DISTRETTO</t>
  </si>
  <si>
    <t>SCADENZA ISEE</t>
  </si>
  <si>
    <t xml:space="preserve"> </t>
  </si>
  <si>
    <t>Ass_dom</t>
  </si>
  <si>
    <t>CD</t>
  </si>
  <si>
    <t>Pasti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</si>
</sst>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000%"/>
    <numFmt numFmtId="177" formatCode="&quot;€&quot;#,##0.00"/>
    <numFmt numFmtId="178" formatCode="&quot;€&quot;#,##0"/>
    <numFmt numFmtId="179" formatCode="&quot;€&quot;#,##0.00;[Red]&quot;€&quot;#,##0.00"/>
    <numFmt numFmtId="180" formatCode="&quot;€&quot;\ #,##0.00"/>
    <numFmt numFmtId="181" formatCode="#,##0.00;[Red]#,##0.00"/>
    <numFmt numFmtId="182" formatCode="dd/mm/yy;@"/>
    <numFmt numFmtId="183" formatCode="0.0"/>
    <numFmt numFmtId="184" formatCode="_-[$€]\ * #,##0.00_-;\-[$€]\ * #,##0.00_-;_-[$€]\ * &quot;-&quot;??_-;_-@_-"/>
    <numFmt numFmtId="185" formatCode="0;[Red]0"/>
    <numFmt numFmtId="186" formatCode="_-* #,##0.0_-;\-* #,##0.0_-;_-* &quot;-&quot;?_-;_-@_-"/>
    <numFmt numFmtId="187" formatCode="d/m/yy;@"/>
    <numFmt numFmtId="188" formatCode="_-* #,##0.000_-;\-* #,##0.000_-;_-* &quot;-&quot;??_-;_-@_-"/>
    <numFmt numFmtId="189" formatCode="_-* #,##0_-;\-* #,##0_-;_-* &quot;-&quot;??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Verdana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4" fontId="14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/>
      <protection hidden="1"/>
    </xf>
    <xf numFmtId="179" fontId="11" fillId="33" borderId="0" xfId="0" applyNumberFormat="1" applyFont="1" applyFill="1" applyAlignment="1" applyProtection="1">
      <alignment/>
      <protection hidden="1" locked="0"/>
    </xf>
    <xf numFmtId="0" fontId="11" fillId="33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0" fontId="11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79" fontId="10" fillId="35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/>
      <protection hidden="1"/>
    </xf>
    <xf numFmtId="0" fontId="8" fillId="35" borderId="10" xfId="0" applyFont="1" applyFill="1" applyBorder="1" applyAlignment="1" applyProtection="1">
      <alignment vertical="center"/>
      <protection hidden="1"/>
    </xf>
    <xf numFmtId="0" fontId="8" fillId="36" borderId="12" xfId="0" applyFont="1" applyFill="1" applyBorder="1" applyAlignment="1" applyProtection="1">
      <alignment horizontal="center"/>
      <protection locked="0"/>
    </xf>
    <xf numFmtId="180" fontId="19" fillId="0" borderId="13" xfId="0" applyNumberFormat="1" applyFont="1" applyBorder="1" applyAlignment="1">
      <alignment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14" fontId="1" fillId="34" borderId="11" xfId="0" applyNumberFormat="1" applyFont="1" applyFill="1" applyBorder="1" applyAlignment="1" applyProtection="1">
      <alignment horizontal="center" vertical="center"/>
      <protection locked="0"/>
    </xf>
    <xf numFmtId="10" fontId="13" fillId="0" borderId="0" xfId="0" applyNumberFormat="1" applyFont="1" applyAlignment="1" applyProtection="1">
      <alignment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20" fillId="34" borderId="14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10.75390625" defaultRowHeight="12.75"/>
  <cols>
    <col min="1" max="1" width="38.25390625" style="1" bestFit="1" customWidth="1"/>
    <col min="2" max="2" width="55.00390625" style="1" customWidth="1"/>
    <col min="3" max="16384" width="10.75390625" style="1" customWidth="1"/>
  </cols>
  <sheetData>
    <row r="1" spans="1:2" ht="18">
      <c r="A1" s="12"/>
      <c r="B1" s="12">
        <v>2021</v>
      </c>
    </row>
    <row r="2" spans="1:6" ht="18">
      <c r="A2" s="22" t="s">
        <v>12</v>
      </c>
      <c r="B2" s="24"/>
      <c r="C2" s="2"/>
      <c r="D2" s="2"/>
      <c r="E2" s="2"/>
      <c r="F2" s="2"/>
    </row>
    <row r="3" spans="1:6" ht="18">
      <c r="A3" s="23"/>
      <c r="B3" s="25"/>
      <c r="C3" s="2"/>
      <c r="D3" s="2"/>
      <c r="E3" s="2"/>
      <c r="F3" s="2"/>
    </row>
    <row r="4" spans="1:6" ht="18">
      <c r="A4" s="13" t="s">
        <v>22</v>
      </c>
      <c r="B4" s="19"/>
      <c r="C4" s="2"/>
      <c r="D4" s="2"/>
      <c r="E4" s="2"/>
      <c r="F4" s="2"/>
    </row>
    <row r="5" spans="1:6" ht="18.75" thickBot="1">
      <c r="A5" s="14" t="s">
        <v>23</v>
      </c>
      <c r="B5" s="20"/>
      <c r="C5" s="2"/>
      <c r="D5" s="2"/>
      <c r="E5" s="2"/>
      <c r="F5" s="2"/>
    </row>
    <row r="6" spans="1:2" ht="27.75" customHeight="1" thickBot="1">
      <c r="A6" s="15" t="s">
        <v>9</v>
      </c>
      <c r="B6" s="18"/>
    </row>
    <row r="7" spans="1:2" ht="40.5" customHeight="1">
      <c r="A7" s="15" t="s">
        <v>10</v>
      </c>
      <c r="B7" s="17"/>
    </row>
    <row r="8" spans="1:2" ht="45" customHeight="1">
      <c r="A8" s="16" t="s">
        <v>11</v>
      </c>
      <c r="B8" s="11">
        <f>Parametri_sad_semires1!B19</f>
        <v>0</v>
      </c>
    </row>
    <row r="9" spans="1:2" ht="40.5" customHeight="1">
      <c r="A9" s="15" t="s">
        <v>10</v>
      </c>
      <c r="B9" s="17"/>
    </row>
    <row r="10" spans="1:2" ht="40.5" customHeight="1">
      <c r="A10" s="16" t="s">
        <v>11</v>
      </c>
      <c r="B10" s="11">
        <f>Parametri_sad_semires2!$B$19</f>
        <v>0</v>
      </c>
    </row>
    <row r="11" spans="1:2" ht="40.5" customHeight="1">
      <c r="A11" s="15" t="s">
        <v>10</v>
      </c>
      <c r="B11" s="17"/>
    </row>
    <row r="12" spans="1:2" ht="40.5" customHeight="1">
      <c r="A12" s="16" t="s">
        <v>11</v>
      </c>
      <c r="B12" s="11">
        <f>Parametri_sad_semires3!$B$19</f>
        <v>0</v>
      </c>
    </row>
    <row r="13" ht="18">
      <c r="B13" s="12"/>
    </row>
  </sheetData>
  <sheetProtection selectLockedCells="1" selectUnlockedCells="1"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B24" sqref="B24"/>
    </sheetView>
  </sheetViews>
  <sheetFormatPr defaultColWidth="10.75390625" defaultRowHeight="12.75"/>
  <cols>
    <col min="1" max="1" width="23.375" style="3" bestFit="1" customWidth="1"/>
    <col min="2" max="2" width="17.875" style="3" bestFit="1" customWidth="1"/>
    <col min="3" max="3" width="12.00390625" style="3" bestFit="1" customWidth="1"/>
    <col min="4" max="4" width="13.125" style="3" customWidth="1"/>
    <col min="5" max="16384" width="10.75390625" style="3" customWidth="1"/>
  </cols>
  <sheetData>
    <row r="1" ht="18">
      <c r="A1" s="3" t="s">
        <v>0</v>
      </c>
    </row>
    <row r="2" spans="1:2" ht="18">
      <c r="A2" s="3" t="s">
        <v>1</v>
      </c>
      <c r="B2" s="4">
        <v>8336.41</v>
      </c>
    </row>
    <row r="3" spans="1:2" ht="18">
      <c r="A3" s="3" t="s">
        <v>2</v>
      </c>
      <c r="B3" s="4">
        <v>26676.52</v>
      </c>
    </row>
    <row r="4" spans="1:2" ht="18">
      <c r="A4" s="3" t="s">
        <v>3</v>
      </c>
      <c r="B4" s="5">
        <v>4.15</v>
      </c>
    </row>
    <row r="5" spans="1:2" ht="18">
      <c r="A5" s="3" t="s">
        <v>4</v>
      </c>
      <c r="B5" s="5">
        <v>10</v>
      </c>
    </row>
    <row r="7" spans="1:2" ht="18">
      <c r="A7" s="3" t="s">
        <v>5</v>
      </c>
      <c r="B7" s="5">
        <v>7.6</v>
      </c>
    </row>
    <row r="8" spans="1:2" ht="18">
      <c r="A8" s="3" t="s">
        <v>6</v>
      </c>
      <c r="B8" s="5">
        <v>36.2</v>
      </c>
    </row>
    <row r="10" spans="1:2" ht="18">
      <c r="A10" s="3" t="s">
        <v>7</v>
      </c>
      <c r="B10" s="5">
        <v>5.8</v>
      </c>
    </row>
    <row r="11" spans="1:2" ht="18">
      <c r="A11" s="3" t="s">
        <v>8</v>
      </c>
      <c r="B11" s="5">
        <v>8.4</v>
      </c>
    </row>
    <row r="12" ht="18">
      <c r="B12" s="8"/>
    </row>
    <row r="14" spans="1:6" ht="18">
      <c r="A14" s="8" t="s">
        <v>19</v>
      </c>
      <c r="B14" s="8">
        <f>IF(ISEE&lt;ISEEinf,0,IF(ISEE&gt;ISEEsup,B5,F14*((B5-0.1)-B4)+B4))</f>
        <v>0</v>
      </c>
      <c r="D14" s="10">
        <f>MIN(1,MAX(0,(ISEE-ISEEinf)/(ISEEsup-ISEEinf)))</f>
        <v>0</v>
      </c>
      <c r="E14" s="10">
        <f>1/(1+EXP(-B22*(D14-B23)))</f>
        <v>0.1765352747791167</v>
      </c>
      <c r="F14" s="21">
        <f>(E14-B28)/(B29-B28)</f>
        <v>0</v>
      </c>
    </row>
    <row r="15" spans="1:6" ht="18">
      <c r="A15" s="8" t="s">
        <v>20</v>
      </c>
      <c r="B15" s="8">
        <f>IF(ISEE&lt;ISEEinf,0,IF(ISEE&gt;ISEEsup,B8,F15*((B8-0.1)-B7)+B7))</f>
        <v>0</v>
      </c>
      <c r="D15" s="10">
        <f>MIN(1,MAX(0,(ISEE-ISEEinf)/(ISEEsup-ISEEinf)))</f>
        <v>0</v>
      </c>
      <c r="E15" s="10">
        <f>1/(1+EXP(-C22*(D15-C23)))</f>
        <v>0.09885607317816938</v>
      </c>
      <c r="F15" s="21">
        <f>(E15-C28)/(C29-C28)</f>
        <v>0</v>
      </c>
    </row>
    <row r="16" spans="1:6" ht="18">
      <c r="A16" s="8" t="s">
        <v>21</v>
      </c>
      <c r="B16" s="8">
        <f>IF(ISEE&lt;ISEEinf,0,IF(ISEE&gt;ISEEsup,B10,F16*((B11-0.1)-B10)+B10))</f>
        <v>0</v>
      </c>
      <c r="D16" s="10">
        <f>MIN(1,MAX(0,(ISEE-ISEEinf)/(ISEEsup-ISEEinf)))</f>
        <v>0</v>
      </c>
      <c r="E16" s="10">
        <f>1/(1+EXP(-D22*(D16-D23)))</f>
        <v>0.09885607317816938</v>
      </c>
      <c r="F16" s="21">
        <f>(E16-D28)/(D29-D28)</f>
        <v>0</v>
      </c>
    </row>
    <row r="17" spans="1:6" ht="18">
      <c r="A17" s="8"/>
      <c r="B17" s="8"/>
      <c r="D17" s="10"/>
      <c r="E17" s="10"/>
      <c r="F17" s="10"/>
    </row>
    <row r="18" spans="1:2" ht="18">
      <c r="A18" s="8"/>
      <c r="B18" s="8"/>
    </row>
    <row r="19" spans="1:2" ht="18">
      <c r="A19" s="8">
        <v>4</v>
      </c>
      <c r="B19" s="8">
        <f>INDEX(A14:B17,A19,2)</f>
        <v>0</v>
      </c>
    </row>
    <row r="21" spans="1:4" ht="18">
      <c r="A21" s="3" t="s">
        <v>24</v>
      </c>
      <c r="B21" s="3" t="s">
        <v>25</v>
      </c>
      <c r="C21" s="3" t="s">
        <v>26</v>
      </c>
      <c r="D21" s="3" t="s">
        <v>27</v>
      </c>
    </row>
    <row r="22" spans="1:4" ht="18">
      <c r="A22" s="6" t="s">
        <v>13</v>
      </c>
      <c r="B22" s="7">
        <v>7</v>
      </c>
      <c r="C22" s="7">
        <v>8.5</v>
      </c>
      <c r="D22" s="7">
        <v>8.5</v>
      </c>
    </row>
    <row r="23" spans="1:4" ht="18">
      <c r="A23" s="6" t="s">
        <v>14</v>
      </c>
      <c r="B23" s="7">
        <v>0.22</v>
      </c>
      <c r="C23" s="7">
        <v>0.26</v>
      </c>
      <c r="D23" s="7">
        <v>0.26</v>
      </c>
    </row>
    <row r="24" spans="1:2" ht="18">
      <c r="A24" s="8"/>
      <c r="B24" s="8"/>
    </row>
    <row r="25" spans="1:4" ht="18">
      <c r="A25" s="3" t="s">
        <v>15</v>
      </c>
      <c r="B25" s="9">
        <v>0</v>
      </c>
      <c r="C25" s="9">
        <v>0</v>
      </c>
      <c r="D25" s="9">
        <v>0</v>
      </c>
    </row>
    <row r="26" spans="1:4" ht="18">
      <c r="A26" s="3" t="s">
        <v>16</v>
      </c>
      <c r="B26" s="9">
        <v>1</v>
      </c>
      <c r="C26" s="9">
        <v>1</v>
      </c>
      <c r="D26" s="9">
        <v>1</v>
      </c>
    </row>
    <row r="28" spans="1:4" ht="18">
      <c r="A28" s="3" t="s">
        <v>17</v>
      </c>
      <c r="B28" s="9">
        <f>1/(1+EXP(-B22*(B25-B23)))</f>
        <v>0.1765352747791167</v>
      </c>
      <c r="C28" s="9">
        <f>1/(1+EXP(-C22*(C25-C23)))</f>
        <v>0.09885607317816938</v>
      </c>
      <c r="D28" s="9">
        <f>1/(1+EXP(-D22*(D25-D23)))</f>
        <v>0.09885607317816938</v>
      </c>
    </row>
    <row r="29" spans="1:4" ht="18">
      <c r="A29" s="3" t="s">
        <v>18</v>
      </c>
      <c r="B29" s="9">
        <f>1/(1+EXP(-B22*(B26-B23)))</f>
        <v>0.9957644603591566</v>
      </c>
      <c r="C29" s="9">
        <f>1/(1+EXP(-C22*(C26-C23)))</f>
        <v>0.998148673818794</v>
      </c>
      <c r="D29" s="9">
        <f>1/(1+EXP(-D22*(D26-D23)))</f>
        <v>0.998148673818794</v>
      </c>
    </row>
    <row r="30" spans="1:2" ht="18">
      <c r="A30" s="8"/>
      <c r="B30" s="8"/>
    </row>
  </sheetData>
  <sheetProtection selectLockedCells="1"/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B19" sqref="B19"/>
    </sheetView>
  </sheetViews>
  <sheetFormatPr defaultColWidth="10.75390625" defaultRowHeight="12.75"/>
  <cols>
    <col min="1" max="1" width="23.375" style="3" bestFit="1" customWidth="1"/>
    <col min="2" max="2" width="17.875" style="3" bestFit="1" customWidth="1"/>
    <col min="3" max="3" width="12.00390625" style="3" bestFit="1" customWidth="1"/>
    <col min="4" max="4" width="13.125" style="3" customWidth="1"/>
    <col min="5" max="16384" width="10.75390625" style="3" customWidth="1"/>
  </cols>
  <sheetData>
    <row r="1" ht="18">
      <c r="A1" s="3" t="s">
        <v>0</v>
      </c>
    </row>
    <row r="2" spans="1:2" ht="18">
      <c r="A2" s="3" t="s">
        <v>1</v>
      </c>
      <c r="B2" s="4">
        <v>8336.41</v>
      </c>
    </row>
    <row r="3" spans="1:2" ht="18">
      <c r="A3" s="3" t="s">
        <v>2</v>
      </c>
      <c r="B3" s="4">
        <v>26676.52</v>
      </c>
    </row>
    <row r="4" spans="1:2" ht="18">
      <c r="A4" s="3" t="s">
        <v>3</v>
      </c>
      <c r="B4" s="5">
        <v>4.15</v>
      </c>
    </row>
    <row r="5" spans="1:2" ht="18">
      <c r="A5" s="3" t="s">
        <v>4</v>
      </c>
      <c r="B5" s="5">
        <v>10</v>
      </c>
    </row>
    <row r="7" spans="1:2" ht="18">
      <c r="A7" s="3" t="s">
        <v>5</v>
      </c>
      <c r="B7" s="5">
        <v>7.6</v>
      </c>
    </row>
    <row r="8" spans="1:2" ht="18">
      <c r="A8" s="3" t="s">
        <v>6</v>
      </c>
      <c r="B8" s="5">
        <v>36.2</v>
      </c>
    </row>
    <row r="10" spans="1:2" ht="18">
      <c r="A10" s="3" t="s">
        <v>7</v>
      </c>
      <c r="B10" s="5">
        <v>5.8</v>
      </c>
    </row>
    <row r="11" spans="1:2" ht="18">
      <c r="A11" s="3" t="s">
        <v>8</v>
      </c>
      <c r="B11" s="5">
        <v>8.4</v>
      </c>
    </row>
    <row r="12" ht="18">
      <c r="B12" s="8"/>
    </row>
    <row r="14" spans="1:6" ht="18">
      <c r="A14" s="8" t="s">
        <v>19</v>
      </c>
      <c r="B14" s="8">
        <f>IF(ISEE&lt;ISEEinf,0,IF(ISEE&gt;ISEEsup,B5,F14*((B5-0.1)-B4)+B4))</f>
        <v>0</v>
      </c>
      <c r="D14" s="10">
        <f>MIN(1,MAX(0,(ISEE-ISEEinf)/(ISEEsup-ISEEinf)))</f>
        <v>0</v>
      </c>
      <c r="E14" s="10">
        <f>1/(1+EXP(-B22*(D14-B23)))</f>
        <v>0.1765352747791167</v>
      </c>
      <c r="F14" s="21">
        <f>(E14-B28)/(B29-B28)</f>
        <v>0</v>
      </c>
    </row>
    <row r="15" spans="1:6" ht="18">
      <c r="A15" s="8" t="s">
        <v>20</v>
      </c>
      <c r="B15" s="8">
        <f>IF(ISEE&lt;ISEEinf,0,IF(ISEE&gt;ISEEsup,B8,F15*((B8-0.1)-B7)+B7))</f>
        <v>0</v>
      </c>
      <c r="D15" s="10">
        <f>MIN(1,MAX(0,(ISEE-ISEEinf)/(ISEEsup-ISEEinf)))</f>
        <v>0</v>
      </c>
      <c r="E15" s="10">
        <f>1/(1+EXP(-C22*(D15-C23)))</f>
        <v>0.09885607317816938</v>
      </c>
      <c r="F15" s="21">
        <f>(E15-C28)/(C29-C28)</f>
        <v>0</v>
      </c>
    </row>
    <row r="16" spans="1:6" ht="18">
      <c r="A16" s="8" t="s">
        <v>21</v>
      </c>
      <c r="B16" s="8">
        <f>IF(ISEE&lt;ISEEinf,0,IF(ISEE&gt;ISEEsup,B10,F16*((B11-0.1)-B10)+B10))</f>
        <v>0</v>
      </c>
      <c r="D16" s="10">
        <f>MIN(1,MAX(0,(ISEE-ISEEinf)/(ISEEsup-ISEEinf)))</f>
        <v>0</v>
      </c>
      <c r="E16" s="10">
        <f>1/(1+EXP(-D22*(D16-D23)))</f>
        <v>0.09885607317816938</v>
      </c>
      <c r="F16" s="21">
        <f>(E16-D28)/(D29-D28)</f>
        <v>0</v>
      </c>
    </row>
    <row r="17" spans="1:6" ht="18">
      <c r="A17" s="8"/>
      <c r="B17" s="8"/>
      <c r="D17" s="10"/>
      <c r="E17" s="10"/>
      <c r="F17" s="10"/>
    </row>
    <row r="18" spans="1:2" ht="18">
      <c r="A18" s="8"/>
      <c r="B18" s="8"/>
    </row>
    <row r="19" spans="1:2" ht="18">
      <c r="A19" s="8">
        <v>4</v>
      </c>
      <c r="B19" s="8">
        <f>INDEX(A14:B17,A19,2)</f>
        <v>0</v>
      </c>
    </row>
    <row r="21" spans="1:4" ht="18">
      <c r="A21" s="3" t="s">
        <v>24</v>
      </c>
      <c r="B21" s="3" t="s">
        <v>25</v>
      </c>
      <c r="C21" s="3" t="s">
        <v>26</v>
      </c>
      <c r="D21" s="3" t="s">
        <v>27</v>
      </c>
    </row>
    <row r="22" spans="1:4" ht="18">
      <c r="A22" s="6" t="s">
        <v>13</v>
      </c>
      <c r="B22" s="7">
        <v>7</v>
      </c>
      <c r="C22" s="7">
        <v>8.5</v>
      </c>
      <c r="D22" s="7">
        <v>8.5</v>
      </c>
    </row>
    <row r="23" spans="1:4" ht="18">
      <c r="A23" s="6" t="s">
        <v>14</v>
      </c>
      <c r="B23" s="7">
        <v>0.22</v>
      </c>
      <c r="C23" s="7">
        <v>0.26</v>
      </c>
      <c r="D23" s="7">
        <v>0.26</v>
      </c>
    </row>
    <row r="24" spans="1:2" ht="18">
      <c r="A24" s="8"/>
      <c r="B24" s="8"/>
    </row>
    <row r="25" spans="1:4" ht="18">
      <c r="A25" s="3" t="s">
        <v>15</v>
      </c>
      <c r="B25" s="9">
        <v>0</v>
      </c>
      <c r="C25" s="9">
        <v>0</v>
      </c>
      <c r="D25" s="9">
        <v>0</v>
      </c>
    </row>
    <row r="26" spans="1:4" ht="18">
      <c r="A26" s="3" t="s">
        <v>16</v>
      </c>
      <c r="B26" s="9">
        <v>1</v>
      </c>
      <c r="C26" s="9">
        <v>1</v>
      </c>
      <c r="D26" s="9">
        <v>1</v>
      </c>
    </row>
    <row r="28" spans="1:4" ht="18">
      <c r="A28" s="3" t="s">
        <v>17</v>
      </c>
      <c r="B28" s="9">
        <f>1/(1+EXP(-B22*(B25-B23)))</f>
        <v>0.1765352747791167</v>
      </c>
      <c r="C28" s="9">
        <f>1/(1+EXP(-C22*(C25-C23)))</f>
        <v>0.09885607317816938</v>
      </c>
      <c r="D28" s="9">
        <f>1/(1+EXP(-D22*(D25-D23)))</f>
        <v>0.09885607317816938</v>
      </c>
    </row>
    <row r="29" spans="1:4" ht="18">
      <c r="A29" s="3" t="s">
        <v>18</v>
      </c>
      <c r="B29" s="9">
        <f>1/(1+EXP(-B22*(B26-B23)))</f>
        <v>0.9957644603591566</v>
      </c>
      <c r="C29" s="9">
        <f>1/(1+EXP(-C22*(C26-C23)))</f>
        <v>0.998148673818794</v>
      </c>
      <c r="D29" s="9">
        <f>1/(1+EXP(-D22*(D26-D23)))</f>
        <v>0.998148673818794</v>
      </c>
    </row>
    <row r="30" spans="1:2" ht="18">
      <c r="A30" s="8"/>
      <c r="B30" s="8"/>
    </row>
  </sheetData>
  <sheetProtection selectLockedCells="1"/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B19" sqref="B19"/>
    </sheetView>
  </sheetViews>
  <sheetFormatPr defaultColWidth="10.75390625" defaultRowHeight="12.75"/>
  <cols>
    <col min="1" max="1" width="23.375" style="3" bestFit="1" customWidth="1"/>
    <col min="2" max="2" width="17.875" style="3" bestFit="1" customWidth="1"/>
    <col min="3" max="3" width="12.00390625" style="3" bestFit="1" customWidth="1"/>
    <col min="4" max="4" width="13.125" style="3" customWidth="1"/>
    <col min="5" max="16384" width="10.75390625" style="3" customWidth="1"/>
  </cols>
  <sheetData>
    <row r="1" ht="18">
      <c r="A1" s="3" t="s">
        <v>0</v>
      </c>
    </row>
    <row r="2" spans="1:2" ht="18">
      <c r="A2" s="3" t="s">
        <v>1</v>
      </c>
      <c r="B2" s="4">
        <v>8336.41</v>
      </c>
    </row>
    <row r="3" spans="1:2" ht="18">
      <c r="A3" s="3" t="s">
        <v>2</v>
      </c>
      <c r="B3" s="4">
        <v>26676.52</v>
      </c>
    </row>
    <row r="4" spans="1:2" ht="18">
      <c r="A4" s="3" t="s">
        <v>3</v>
      </c>
      <c r="B4" s="5">
        <v>4.15</v>
      </c>
    </row>
    <row r="5" spans="1:2" ht="18">
      <c r="A5" s="3" t="s">
        <v>4</v>
      </c>
      <c r="B5" s="5">
        <v>10</v>
      </c>
    </row>
    <row r="7" spans="1:2" ht="18">
      <c r="A7" s="3" t="s">
        <v>5</v>
      </c>
      <c r="B7" s="5">
        <v>7.6</v>
      </c>
    </row>
    <row r="8" spans="1:2" ht="18">
      <c r="A8" s="3" t="s">
        <v>6</v>
      </c>
      <c r="B8" s="5">
        <v>36.2</v>
      </c>
    </row>
    <row r="10" spans="1:2" ht="18">
      <c r="A10" s="3" t="s">
        <v>7</v>
      </c>
      <c r="B10" s="5">
        <v>5.8</v>
      </c>
    </row>
    <row r="11" spans="1:2" ht="18">
      <c r="A11" s="3" t="s">
        <v>8</v>
      </c>
      <c r="B11" s="5">
        <v>8.4</v>
      </c>
    </row>
    <row r="12" ht="18">
      <c r="B12" s="8"/>
    </row>
    <row r="14" spans="1:6" ht="18">
      <c r="A14" s="8" t="s">
        <v>19</v>
      </c>
      <c r="B14" s="8">
        <f>IF(ISEE&lt;ISEEinf,0,IF(ISEE&gt;ISEEsup,B5,F14*((B5-0.1)-B4)+B4))</f>
        <v>0</v>
      </c>
      <c r="D14" s="10">
        <f>MIN(1,MAX(0,(ISEE-ISEEinf)/(ISEEsup-ISEEinf)))</f>
        <v>0</v>
      </c>
      <c r="E14" s="10">
        <f>1/(1+EXP(-B22*(D14-B23)))</f>
        <v>0.1765352747791167</v>
      </c>
      <c r="F14" s="21">
        <f>(E14-B28)/(B29-B28)</f>
        <v>0</v>
      </c>
    </row>
    <row r="15" spans="1:6" ht="18">
      <c r="A15" s="8" t="s">
        <v>20</v>
      </c>
      <c r="B15" s="8">
        <f>IF(ISEE&lt;ISEEinf,0,IF(ISEE&gt;ISEEsup,B8,F15*((B8-0.1)-B7)+B7))</f>
        <v>0</v>
      </c>
      <c r="D15" s="10">
        <f>MIN(1,MAX(0,(ISEE-ISEEinf)/(ISEEsup-ISEEinf)))</f>
        <v>0</v>
      </c>
      <c r="E15" s="10">
        <f>1/(1+EXP(-C22*(D15-C23)))</f>
        <v>0.09885607317816938</v>
      </c>
      <c r="F15" s="21">
        <f>(E15-C28)/(C29-C28)</f>
        <v>0</v>
      </c>
    </row>
    <row r="16" spans="1:6" ht="18">
      <c r="A16" s="8" t="s">
        <v>21</v>
      </c>
      <c r="B16" s="8">
        <f>IF(ISEE&lt;ISEEinf,0,IF(ISEE&gt;ISEEsup,B10,F16*((B11-0.1)-B10)+B10))</f>
        <v>0</v>
      </c>
      <c r="D16" s="10">
        <f>MIN(1,MAX(0,(ISEE-ISEEinf)/(ISEEsup-ISEEinf)))</f>
        <v>0</v>
      </c>
      <c r="E16" s="10">
        <f>1/(1+EXP(-D22*(D16-D23)))</f>
        <v>0.09885607317816938</v>
      </c>
      <c r="F16" s="21">
        <f>(E16-D28)/(D29-D28)</f>
        <v>0</v>
      </c>
    </row>
    <row r="17" spans="1:6" ht="18">
      <c r="A17" s="8"/>
      <c r="B17" s="8"/>
      <c r="D17" s="10"/>
      <c r="E17" s="10"/>
      <c r="F17" s="10"/>
    </row>
    <row r="18" spans="1:2" ht="18">
      <c r="A18" s="8"/>
      <c r="B18" s="8"/>
    </row>
    <row r="19" spans="1:2" ht="18">
      <c r="A19" s="8">
        <v>4</v>
      </c>
      <c r="B19" s="8">
        <f>INDEX(A14:B17,A19,2)</f>
        <v>0</v>
      </c>
    </row>
    <row r="21" spans="1:4" ht="18">
      <c r="A21" s="3" t="s">
        <v>24</v>
      </c>
      <c r="B21" s="3" t="s">
        <v>25</v>
      </c>
      <c r="C21" s="3" t="s">
        <v>26</v>
      </c>
      <c r="D21" s="3" t="s">
        <v>27</v>
      </c>
    </row>
    <row r="22" spans="1:4" ht="18">
      <c r="A22" s="6" t="s">
        <v>13</v>
      </c>
      <c r="B22" s="7">
        <v>7</v>
      </c>
      <c r="C22" s="7">
        <v>8.5</v>
      </c>
      <c r="D22" s="7">
        <v>8.5</v>
      </c>
    </row>
    <row r="23" spans="1:4" ht="18">
      <c r="A23" s="6" t="s">
        <v>14</v>
      </c>
      <c r="B23" s="7">
        <v>0.22</v>
      </c>
      <c r="C23" s="7">
        <v>0.26</v>
      </c>
      <c r="D23" s="7">
        <v>0.26</v>
      </c>
    </row>
    <row r="24" spans="1:2" ht="18">
      <c r="A24" s="8"/>
      <c r="B24" s="8"/>
    </row>
    <row r="25" spans="1:4" ht="18">
      <c r="A25" s="3" t="s">
        <v>15</v>
      </c>
      <c r="B25" s="9">
        <v>0</v>
      </c>
      <c r="C25" s="9">
        <v>0</v>
      </c>
      <c r="D25" s="9">
        <v>0</v>
      </c>
    </row>
    <row r="26" spans="1:4" ht="18">
      <c r="A26" s="3" t="s">
        <v>16</v>
      </c>
      <c r="B26" s="9">
        <v>1</v>
      </c>
      <c r="C26" s="9">
        <v>1</v>
      </c>
      <c r="D26" s="9">
        <v>1</v>
      </c>
    </row>
    <row r="28" spans="1:4" ht="18">
      <c r="A28" s="3" t="s">
        <v>17</v>
      </c>
      <c r="B28" s="9">
        <f>1/(1+EXP(-B22*(B25-B23)))</f>
        <v>0.1765352747791167</v>
      </c>
      <c r="C28" s="9">
        <f>1/(1+EXP(-C22*(C25-C23)))</f>
        <v>0.09885607317816938</v>
      </c>
      <c r="D28" s="9">
        <f>1/(1+EXP(-D22*(D25-D23)))</f>
        <v>0.09885607317816938</v>
      </c>
    </row>
    <row r="29" spans="1:4" ht="18">
      <c r="A29" s="3" t="s">
        <v>18</v>
      </c>
      <c r="B29" s="9">
        <f>1/(1+EXP(-B22*(B26-B23)))</f>
        <v>0.9957644603591566</v>
      </c>
      <c r="C29" s="9">
        <f>1/(1+EXP(-C22*(C26-C23)))</f>
        <v>0.998148673818794</v>
      </c>
      <c r="D29" s="9">
        <f>1/(1+EXP(-D22*(D26-D23)))</f>
        <v>0.998148673818794</v>
      </c>
    </row>
    <row r="30" spans="1:2" ht="18">
      <c r="A30" s="8"/>
      <c r="B30" s="8"/>
    </row>
  </sheetData>
  <sheetProtection selectLockedCells="1"/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Goatelli</dc:creator>
  <cp:keywords/>
  <dc:description/>
  <cp:lastModifiedBy>Fabio Scardigli</cp:lastModifiedBy>
  <cp:lastPrinted>2020-03-03T13:24:47Z</cp:lastPrinted>
  <dcterms:created xsi:type="dcterms:W3CDTF">2009-08-03T07:15:12Z</dcterms:created>
  <dcterms:modified xsi:type="dcterms:W3CDTF">2021-01-12T12:06:14Z</dcterms:modified>
  <cp:category/>
  <cp:version/>
  <cp:contentType/>
  <cp:contentStatus/>
</cp:coreProperties>
</file>